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875" activeTab="1"/>
  </bookViews>
  <sheets>
    <sheet name="新規用" sheetId="1" r:id="rId1"/>
    <sheet name="更新用" sheetId="2" r:id="rId2"/>
  </sheets>
  <definedNames/>
  <calcPr fullCalcOnLoad="1"/>
</workbook>
</file>

<file path=xl/sharedStrings.xml><?xml version="1.0" encoding="utf-8"?>
<sst xmlns="http://schemas.openxmlformats.org/spreadsheetml/2006/main" count="101" uniqueCount="66">
  <si>
    <t>日病薬薬学認定薬剤師制度　単位確認表　【新規用】</t>
  </si>
  <si>
    <t>Ⅰ-1</t>
  </si>
  <si>
    <t>Ⅰ-2</t>
  </si>
  <si>
    <t>Ⅱ-1</t>
  </si>
  <si>
    <t>Ⅱ-2</t>
  </si>
  <si>
    <t>Ⅱ-3</t>
  </si>
  <si>
    <t>Ⅱ-4</t>
  </si>
  <si>
    <t>Ⅱ-5</t>
  </si>
  <si>
    <t>Ⅱ-6</t>
  </si>
  <si>
    <t>Ⅲ-1</t>
  </si>
  <si>
    <t>Ⅲ-2</t>
  </si>
  <si>
    <t>Ⅳ-1</t>
  </si>
  <si>
    <t>Ⅳ-2</t>
  </si>
  <si>
    <t>Ⅴ-1</t>
  </si>
  <si>
    <t>Ⅴ-2</t>
  </si>
  <si>
    <t>Ⅴ-3</t>
  </si>
  <si>
    <t>1年目</t>
  </si>
  <si>
    <t>2年目</t>
  </si>
  <si>
    <t>3年目</t>
  </si>
  <si>
    <t>合計</t>
  </si>
  <si>
    <t>～翌年3月</t>
  </si>
  <si>
    <t>条件</t>
  </si>
  <si>
    <t>確認欄</t>
  </si>
  <si>
    <t>Ⅰ-3</t>
  </si>
  <si>
    <t>50単位以上</t>
  </si>
  <si>
    <t>ｶﾘｷｭﾗﾑ無し</t>
  </si>
  <si>
    <t>その他</t>
  </si>
  <si>
    <t>制限なし</t>
  </si>
  <si>
    <t>10単位まで</t>
  </si>
  <si>
    <t>10単位
以上</t>
  </si>
  <si>
    <t>50単位
以上</t>
  </si>
  <si>
    <t>1項目以上
計2単位以上</t>
  </si>
  <si>
    <t>2項目以上
計4単位以上</t>
  </si>
  <si>
    <t>全項目
計4単位以上</t>
  </si>
  <si>
    <t>全項目
6単位以上</t>
  </si>
  <si>
    <t>↓研修開始年</t>
  </si>
  <si>
    <t>○</t>
  </si>
  <si>
    <t>シート製作：釧路病院薬剤師会学術チーム</t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</si>
  <si>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</si>
  <si>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</si>
  <si>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</si>
  <si>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</si>
  <si>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</si>
  <si>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</si>
  <si>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</si>
  <si>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</si>
  <si>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</si>
  <si>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Ⅲ-1</t>
  </si>
  <si>
    <t>Ⅲ-2</t>
  </si>
  <si>
    <t>Ⅳ-1</t>
  </si>
  <si>
    <t>Ⅳ-2</t>
  </si>
  <si>
    <t>Ⅴ-1</t>
  </si>
  <si>
    <t>Ⅴ-2</t>
  </si>
  <si>
    <t>Ⅴ-3</t>
  </si>
  <si>
    <t>○</t>
  </si>
  <si>
    <t>日病薬薬学認定薬剤師制度　単位確認表　【更新用】</t>
  </si>
  <si>
    <t>4年目</t>
  </si>
  <si>
    <t>5年目</t>
  </si>
  <si>
    <t>6年目</t>
  </si>
  <si>
    <t>1項目以上
計4単位以上</t>
  </si>
  <si>
    <t>2項目以上
計8単位以上</t>
  </si>
  <si>
    <t>全項目
計8単位以上</t>
  </si>
  <si>
    <t>全項目
12単位以上</t>
  </si>
  <si>
    <t>20単位まで</t>
  </si>
  <si>
    <t>100単位以上</t>
  </si>
  <si>
    <t>100単位
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</si>
</sst>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4月～&quot;"/>
    <numFmt numFmtId="177" formatCode="0&quot;年4月&quot;"/>
    <numFmt numFmtId="178" formatCode="0&quot;年&quot;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4"/>
      <color indexed="12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right" vertical="center" shrinkToFit="1"/>
    </xf>
    <xf numFmtId="177" fontId="6" fillId="0" borderId="30" xfId="0" applyNumberFormat="1" applyFont="1" applyBorder="1" applyAlignment="1">
      <alignment horizontal="right" vertical="center" shrinkToFit="1"/>
    </xf>
    <xf numFmtId="177" fontId="6" fillId="0" borderId="31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8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26</xdr:row>
      <xdr:rowOff>104775</xdr:rowOff>
    </xdr:from>
    <xdr:to>
      <xdr:col>4</xdr:col>
      <xdr:colOff>619125</xdr:colOff>
      <xdr:row>27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43200" y="9267825"/>
          <a:ext cx="914400" cy="228600"/>
        </a:xfrm>
        <a:prstGeom prst="downArrow">
          <a:avLst/>
        </a:prstGeom>
        <a:solidFill>
          <a:srgbClr val="0000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28</xdr:row>
      <xdr:rowOff>47625</xdr:rowOff>
    </xdr:from>
    <xdr:to>
      <xdr:col>6</xdr:col>
      <xdr:colOff>0</xdr:colOff>
      <xdr:row>30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304925" y="9553575"/>
          <a:ext cx="3476625" cy="390525"/>
        </a:xfrm>
        <a:prstGeom prst="ellipseRibbon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28</xdr:row>
      <xdr:rowOff>19050</xdr:rowOff>
    </xdr:from>
    <xdr:to>
      <xdr:col>5</xdr:col>
      <xdr:colOff>66675</xdr:colOff>
      <xdr:row>29</xdr:row>
      <xdr:rowOff>114300</xdr:rowOff>
    </xdr:to>
    <xdr:sp>
      <xdr:nvSpPr>
        <xdr:cNvPr id="3" name="WordArt 3"/>
        <xdr:cNvSpPr>
          <a:spLocks/>
        </xdr:cNvSpPr>
      </xdr:nvSpPr>
      <xdr:spPr>
        <a:xfrm>
          <a:off x="1905000" y="9525000"/>
          <a:ext cx="21526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認定試験受験資格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26</xdr:row>
      <xdr:rowOff>47625</xdr:rowOff>
    </xdr:from>
    <xdr:to>
      <xdr:col>6</xdr:col>
      <xdr:colOff>28575</xdr:colOff>
      <xdr:row>27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600450" y="9201150"/>
          <a:ext cx="914400" cy="238125"/>
        </a:xfrm>
        <a:prstGeom prst="downArrow">
          <a:avLst/>
        </a:prstGeom>
        <a:solidFill>
          <a:srgbClr val="0000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27</xdr:row>
      <xdr:rowOff>152400</xdr:rowOff>
    </xdr:from>
    <xdr:to>
      <xdr:col>7</xdr:col>
      <xdr:colOff>342900</xdr:colOff>
      <xdr:row>30</xdr:row>
      <xdr:rowOff>19050</xdr:rowOff>
    </xdr:to>
    <xdr:sp>
      <xdr:nvSpPr>
        <xdr:cNvPr id="2" name="WordArt 2"/>
        <xdr:cNvSpPr>
          <a:spLocks/>
        </xdr:cNvSpPr>
      </xdr:nvSpPr>
      <xdr:spPr>
        <a:xfrm>
          <a:off x="2466975" y="9486900"/>
          <a:ext cx="32004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認定試験受験資格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2.50390625" style="1" customWidth="1"/>
    <col min="2" max="2" width="12.375" style="2" customWidth="1"/>
    <col min="3" max="5" width="12.50390625" style="1" customWidth="1"/>
    <col min="6" max="6" width="10.375" style="1" customWidth="1"/>
    <col min="7" max="7" width="14.00390625" style="1" customWidth="1"/>
    <col min="8" max="8" width="6.875" style="2" customWidth="1"/>
    <col min="9" max="16384" width="9.00390625" style="1" customWidth="1"/>
  </cols>
  <sheetData>
    <row r="1" ht="18.75">
      <c r="A1" s="3" t="s">
        <v>0</v>
      </c>
    </row>
    <row r="3" spans="2:8" ht="29.25" customHeight="1">
      <c r="B3" s="16"/>
      <c r="C3" s="7" t="s">
        <v>16</v>
      </c>
      <c r="D3" s="5" t="s">
        <v>17</v>
      </c>
      <c r="E3" s="15" t="s">
        <v>18</v>
      </c>
      <c r="F3" s="16" t="s">
        <v>19</v>
      </c>
      <c r="G3" s="7" t="s">
        <v>21</v>
      </c>
      <c r="H3" s="6" t="s">
        <v>22</v>
      </c>
    </row>
    <row r="4" spans="2:8" ht="20.25" customHeight="1" thickBot="1">
      <c r="B4" s="10" t="s">
        <v>35</v>
      </c>
      <c r="C4" s="24">
        <f>B5</f>
        <v>0</v>
      </c>
      <c r="D4" s="25">
        <f>B5+1</f>
        <v>1</v>
      </c>
      <c r="E4" s="26">
        <f>D4+1</f>
        <v>2</v>
      </c>
      <c r="F4" s="62"/>
      <c r="G4" s="62"/>
      <c r="H4" s="63"/>
    </row>
    <row r="5" spans="2:8" ht="20.25" customHeight="1" thickBot="1">
      <c r="B5" s="40"/>
      <c r="C5" s="27" t="s">
        <v>20</v>
      </c>
      <c r="D5" s="28" t="s">
        <v>20</v>
      </c>
      <c r="E5" s="29" t="s">
        <v>20</v>
      </c>
      <c r="F5" s="64"/>
      <c r="G5" s="64"/>
      <c r="H5" s="65"/>
    </row>
    <row r="6" spans="2:8" ht="29.25" customHeight="1">
      <c r="B6" s="13" t="s">
        <v>1</v>
      </c>
      <c r="C6" s="41"/>
      <c r="D6" s="42"/>
      <c r="E6" s="43"/>
      <c r="F6" s="36">
        <f>SUM(C6:E6)</f>
        <v>0</v>
      </c>
      <c r="G6" s="56" t="s">
        <v>31</v>
      </c>
      <c r="H6" s="54">
        <f>IF((F6+F7+F8)&lt;2,"","○")</f>
      </c>
    </row>
    <row r="7" spans="2:8" ht="29.25" customHeight="1">
      <c r="B7" s="11" t="s">
        <v>2</v>
      </c>
      <c r="C7" s="44"/>
      <c r="D7" s="45"/>
      <c r="E7" s="46"/>
      <c r="F7" s="37">
        <f aca="true" t="shared" si="0" ref="F7:F24">SUM(C7:E7)</f>
        <v>0</v>
      </c>
      <c r="G7" s="56"/>
      <c r="H7" s="54"/>
    </row>
    <row r="8" spans="2:8" ht="29.25" customHeight="1">
      <c r="B8" s="11" t="s">
        <v>23</v>
      </c>
      <c r="C8" s="44"/>
      <c r="D8" s="45"/>
      <c r="E8" s="46"/>
      <c r="F8" s="37">
        <f t="shared" si="0"/>
        <v>0</v>
      </c>
      <c r="G8" s="57"/>
      <c r="H8" s="55"/>
    </row>
    <row r="9" spans="2:8" ht="29.25" customHeight="1">
      <c r="B9" s="11" t="s">
        <v>3</v>
      </c>
      <c r="C9" s="44"/>
      <c r="D9" s="45"/>
      <c r="E9" s="46"/>
      <c r="F9" s="37">
        <f t="shared" si="0"/>
        <v>0</v>
      </c>
      <c r="G9" s="58" t="s">
        <v>32</v>
      </c>
      <c r="H9" s="53">
        <f>IF((F9+F10+F11+F12+F13+F14)&lt;4,"",IF(OR(AND(F9&gt;0,F10&lt;=0,F11&lt;=0,F12&lt;=0,F13&lt;=0,F14&lt;=0),AND(F9&lt;=0,F10&gt;0,F11&lt;=0,F12&lt;=0,F13&lt;=0,F14&lt;=0),AND(F9&lt;=0,F10&lt;=0,F11&gt;0,F12&lt;=0,F13&lt;=0,F14&lt;=0),AND(F9&lt;=0,F10&lt;=0,F11&lt;=0,F12&gt;0,F13&lt;=0,F14&lt;=0),AND(F9&lt;=0,F10&lt;=0,F11&lt;=0,F12&lt;=0,F13&gt;0,F14&lt;=0),AND(F9&lt;=0,F10&lt;=0,F11&lt;=0,F12&lt;=0,F13&lt;=0,F14&gt;0)),"","○"))</f>
      </c>
    </row>
    <row r="10" spans="2:8" ht="29.25" customHeight="1">
      <c r="B10" s="11" t="s">
        <v>4</v>
      </c>
      <c r="C10" s="44"/>
      <c r="D10" s="45"/>
      <c r="E10" s="46"/>
      <c r="F10" s="37">
        <f t="shared" si="0"/>
        <v>0</v>
      </c>
      <c r="G10" s="59"/>
      <c r="H10" s="54"/>
    </row>
    <row r="11" spans="2:8" ht="29.25" customHeight="1">
      <c r="B11" s="11" t="s">
        <v>5</v>
      </c>
      <c r="C11" s="47"/>
      <c r="D11" s="45"/>
      <c r="E11" s="46"/>
      <c r="F11" s="37">
        <f t="shared" si="0"/>
        <v>0</v>
      </c>
      <c r="G11" s="59"/>
      <c r="H11" s="54"/>
    </row>
    <row r="12" spans="2:8" ht="29.25" customHeight="1">
      <c r="B12" s="11" t="s">
        <v>6</v>
      </c>
      <c r="C12" s="44"/>
      <c r="D12" s="45"/>
      <c r="E12" s="46"/>
      <c r="F12" s="37">
        <f t="shared" si="0"/>
        <v>0</v>
      </c>
      <c r="G12" s="59"/>
      <c r="H12" s="54"/>
    </row>
    <row r="13" spans="2:8" ht="29.25" customHeight="1">
      <c r="B13" s="11" t="s">
        <v>7</v>
      </c>
      <c r="C13" s="44"/>
      <c r="D13" s="45"/>
      <c r="E13" s="46"/>
      <c r="F13" s="37">
        <f t="shared" si="0"/>
        <v>0</v>
      </c>
      <c r="G13" s="59"/>
      <c r="H13" s="54"/>
    </row>
    <row r="14" spans="2:8" ht="29.25" customHeight="1">
      <c r="B14" s="11" t="s">
        <v>8</v>
      </c>
      <c r="C14" s="44"/>
      <c r="D14" s="45"/>
      <c r="E14" s="46"/>
      <c r="F14" s="37">
        <f t="shared" si="0"/>
        <v>0</v>
      </c>
      <c r="G14" s="60"/>
      <c r="H14" s="55"/>
    </row>
    <row r="15" spans="2:8" ht="29.25" customHeight="1">
      <c r="B15" s="11" t="s">
        <v>9</v>
      </c>
      <c r="C15" s="44"/>
      <c r="D15" s="45"/>
      <c r="E15" s="46"/>
      <c r="F15" s="37">
        <f t="shared" si="0"/>
        <v>0</v>
      </c>
      <c r="G15" s="58" t="s">
        <v>33</v>
      </c>
      <c r="H15" s="53">
        <f>IF((F15+F16)&lt;4,"",IF(F15&gt;0,IF(F16&gt;0,"○",""),""))</f>
      </c>
    </row>
    <row r="16" spans="2:8" ht="29.25" customHeight="1">
      <c r="B16" s="11" t="s">
        <v>10</v>
      </c>
      <c r="C16" s="44"/>
      <c r="D16" s="45"/>
      <c r="E16" s="46"/>
      <c r="F16" s="37">
        <f t="shared" si="0"/>
        <v>0</v>
      </c>
      <c r="G16" s="60"/>
      <c r="H16" s="55"/>
    </row>
    <row r="17" spans="2:8" ht="29.25" customHeight="1">
      <c r="B17" s="11" t="s">
        <v>11</v>
      </c>
      <c r="C17" s="44"/>
      <c r="D17" s="45"/>
      <c r="E17" s="46"/>
      <c r="F17" s="37">
        <f t="shared" si="0"/>
        <v>0</v>
      </c>
      <c r="G17" s="58" t="s">
        <v>33</v>
      </c>
      <c r="H17" s="53">
        <f>IF((F17+F18)&lt;4,"",IF(F17&gt;0,IF(F18&gt;0,"○",""),""))</f>
      </c>
    </row>
    <row r="18" spans="2:8" ht="29.25" customHeight="1">
      <c r="B18" s="11" t="s">
        <v>12</v>
      </c>
      <c r="C18" s="44"/>
      <c r="D18" s="45"/>
      <c r="E18" s="46"/>
      <c r="F18" s="37">
        <f t="shared" si="0"/>
        <v>0</v>
      </c>
      <c r="G18" s="60"/>
      <c r="H18" s="55"/>
    </row>
    <row r="19" spans="2:8" ht="29.25" customHeight="1">
      <c r="B19" s="11" t="s">
        <v>13</v>
      </c>
      <c r="C19" s="44"/>
      <c r="D19" s="45"/>
      <c r="E19" s="46"/>
      <c r="F19" s="37">
        <f t="shared" si="0"/>
        <v>0</v>
      </c>
      <c r="G19" s="58" t="s">
        <v>34</v>
      </c>
      <c r="H19" s="53">
        <f>IF((F19+F20+F21)&lt;6,"",IF(F19&gt;0,IF(F20&gt;0,IF(F21&gt;0,"○",""),""),""))</f>
      </c>
    </row>
    <row r="20" spans="2:8" ht="29.25" customHeight="1">
      <c r="B20" s="11" t="s">
        <v>14</v>
      </c>
      <c r="C20" s="44"/>
      <c r="D20" s="45"/>
      <c r="E20" s="46"/>
      <c r="F20" s="37">
        <f t="shared" si="0"/>
        <v>0</v>
      </c>
      <c r="G20" s="59"/>
      <c r="H20" s="54"/>
    </row>
    <row r="21" spans="2:8" ht="29.25" customHeight="1">
      <c r="B21" s="11" t="s">
        <v>15</v>
      </c>
      <c r="C21" s="44"/>
      <c r="D21" s="45"/>
      <c r="E21" s="46"/>
      <c r="F21" s="37">
        <f t="shared" si="0"/>
        <v>0</v>
      </c>
      <c r="G21" s="60"/>
      <c r="H21" s="55"/>
    </row>
    <row r="22" spans="2:8" ht="29.25" customHeight="1">
      <c r="B22" s="11" t="s">
        <v>25</v>
      </c>
      <c r="C22" s="44"/>
      <c r="D22" s="45"/>
      <c r="E22" s="46"/>
      <c r="F22" s="37">
        <f t="shared" si="0"/>
        <v>0</v>
      </c>
      <c r="G22" s="8" t="s">
        <v>27</v>
      </c>
      <c r="H22" s="4" t="s">
        <v>36</v>
      </c>
    </row>
    <row r="23" spans="2:8" ht="29.25" customHeight="1">
      <c r="B23" s="12" t="s">
        <v>26</v>
      </c>
      <c r="C23" s="48"/>
      <c r="D23" s="49"/>
      <c r="E23" s="50"/>
      <c r="F23" s="38">
        <f t="shared" si="0"/>
        <v>0</v>
      </c>
      <c r="G23" s="9" t="s">
        <v>28</v>
      </c>
      <c r="H23" s="31" t="str">
        <f>IF(F23&lt;=10,"○","")</f>
        <v>○</v>
      </c>
    </row>
    <row r="24" spans="2:8" ht="29.25" customHeight="1">
      <c r="B24" s="14" t="s">
        <v>19</v>
      </c>
      <c r="C24" s="21">
        <f>SUM(C6:C23)</f>
        <v>0</v>
      </c>
      <c r="D24" s="22">
        <f>SUM(D6:D23)</f>
        <v>0</v>
      </c>
      <c r="E24" s="23">
        <f>SUM(E6:E23)</f>
        <v>0</v>
      </c>
      <c r="F24" s="39">
        <f t="shared" si="0"/>
        <v>0</v>
      </c>
      <c r="G24" s="21" t="s">
        <v>24</v>
      </c>
      <c r="H24" s="33">
        <f>IF(F24&lt;50,"","○")</f>
      </c>
    </row>
    <row r="25" spans="2:8" ht="32.25" customHeight="1">
      <c r="B25" s="13" t="s">
        <v>21</v>
      </c>
      <c r="C25" s="17" t="s">
        <v>29</v>
      </c>
      <c r="D25" s="18" t="s">
        <v>29</v>
      </c>
      <c r="E25" s="19" t="s">
        <v>29</v>
      </c>
      <c r="F25" s="20" t="s">
        <v>30</v>
      </c>
      <c r="G25" s="62"/>
      <c r="H25" s="63"/>
    </row>
    <row r="26" spans="2:8" ht="30.75" customHeight="1">
      <c r="B26" s="12" t="s">
        <v>22</v>
      </c>
      <c r="C26" s="30">
        <f>IF(C24&gt;=10,"○","")</f>
      </c>
      <c r="D26" s="30">
        <f>IF(D24&gt;=10,"○","")</f>
      </c>
      <c r="E26" s="31">
        <f>IF(E24&gt;=10,"○","")</f>
      </c>
      <c r="F26" s="32">
        <f>IF(F24&gt;=50,"○","")</f>
      </c>
      <c r="G26" s="64"/>
      <c r="H26" s="65"/>
    </row>
    <row r="28" ht="13.5">
      <c r="D28" s="2"/>
    </row>
    <row r="29" spans="4:7" ht="17.25">
      <c r="D29" s="34"/>
      <c r="G29" s="61" t="str">
        <f>IF(AND(C26="○",D26="○",E26="○",F26="○",H6="○",H9="○",H15="○",H17="○",H19="○",H22="○"),"あり","なし")</f>
        <v>なし</v>
      </c>
    </row>
    <row r="30" ht="13.5">
      <c r="G30" s="61"/>
    </row>
    <row r="32" ht="13.5">
      <c r="H32" s="35" t="s">
        <v>37</v>
      </c>
    </row>
  </sheetData>
  <sheetProtection sheet="1"/>
  <mergeCells count="13">
    <mergeCell ref="H9:H14"/>
    <mergeCell ref="H15:H16"/>
    <mergeCell ref="H17:H18"/>
    <mergeCell ref="H19:H21"/>
    <mergeCell ref="G6:G8"/>
    <mergeCell ref="G9:G14"/>
    <mergeCell ref="G29:G30"/>
    <mergeCell ref="G25:H26"/>
    <mergeCell ref="F4:H5"/>
    <mergeCell ref="G15:G16"/>
    <mergeCell ref="G17:G18"/>
    <mergeCell ref="G19:G21"/>
    <mergeCell ref="H6:H8"/>
  </mergeCells>
  <conditionalFormatting sqref="G29:G30">
    <cfRule type="cellIs" priority="1" dxfId="1" operator="equal" stopIfTrue="1">
      <formula>"なし"</formula>
    </cfRule>
    <cfRule type="cellIs" priority="2" dxfId="0" operator="equal" stopIfTrue="1">
      <formula>"あり"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J29" sqref="J29:J30"/>
    </sheetView>
  </sheetViews>
  <sheetFormatPr defaultColWidth="9.00390625" defaultRowHeight="13.5"/>
  <cols>
    <col min="1" max="1" width="2.50390625" style="1" customWidth="1"/>
    <col min="2" max="2" width="12.375" style="2" customWidth="1"/>
    <col min="3" max="8" width="11.00390625" style="1" customWidth="1"/>
    <col min="9" max="9" width="10.375" style="1" customWidth="1"/>
    <col min="10" max="10" width="14.00390625" style="1" customWidth="1"/>
    <col min="11" max="11" width="6.875" style="2" customWidth="1"/>
    <col min="12" max="16384" width="9.00390625" style="1" customWidth="1"/>
  </cols>
  <sheetData>
    <row r="1" ht="18.75">
      <c r="A1" s="3" t="s">
        <v>55</v>
      </c>
    </row>
    <row r="3" spans="2:11" ht="29.25" customHeight="1">
      <c r="B3" s="16"/>
      <c r="C3" s="7" t="s">
        <v>16</v>
      </c>
      <c r="D3" s="5" t="s">
        <v>17</v>
      </c>
      <c r="E3" s="15" t="s">
        <v>18</v>
      </c>
      <c r="F3" s="15" t="s">
        <v>56</v>
      </c>
      <c r="G3" s="15" t="s">
        <v>57</v>
      </c>
      <c r="H3" s="15" t="s">
        <v>58</v>
      </c>
      <c r="I3" s="16" t="s">
        <v>19</v>
      </c>
      <c r="J3" s="7" t="s">
        <v>21</v>
      </c>
      <c r="K3" s="6" t="s">
        <v>22</v>
      </c>
    </row>
    <row r="4" spans="2:11" ht="20.25" customHeight="1" thickBot="1">
      <c r="B4" s="10" t="s">
        <v>35</v>
      </c>
      <c r="C4" s="24">
        <f>B5</f>
        <v>2018</v>
      </c>
      <c r="D4" s="25">
        <f>B5+1</f>
        <v>2019</v>
      </c>
      <c r="E4" s="25">
        <f>D4+1</f>
        <v>2020</v>
      </c>
      <c r="F4" s="25">
        <f>E4+1</f>
        <v>2021</v>
      </c>
      <c r="G4" s="25">
        <f>F4+1</f>
        <v>2022</v>
      </c>
      <c r="H4" s="25">
        <f>G4+1</f>
        <v>2023</v>
      </c>
      <c r="I4" s="62"/>
      <c r="J4" s="62"/>
      <c r="K4" s="63"/>
    </row>
    <row r="5" spans="2:11" ht="20.25" customHeight="1" thickBot="1">
      <c r="B5" s="40">
        <v>2018</v>
      </c>
      <c r="C5" s="27" t="s">
        <v>20</v>
      </c>
      <c r="D5" s="28" t="s">
        <v>20</v>
      </c>
      <c r="E5" s="28" t="s">
        <v>20</v>
      </c>
      <c r="F5" s="28" t="s">
        <v>20</v>
      </c>
      <c r="G5" s="28" t="s">
        <v>20</v>
      </c>
      <c r="H5" s="28" t="s">
        <v>20</v>
      </c>
      <c r="I5" s="64"/>
      <c r="J5" s="64"/>
      <c r="K5" s="65"/>
    </row>
    <row r="6" spans="2:11" ht="29.25" customHeight="1">
      <c r="B6" s="13" t="s">
        <v>38</v>
      </c>
      <c r="C6" s="41"/>
      <c r="D6" s="42"/>
      <c r="E6" s="43"/>
      <c r="F6" s="43"/>
      <c r="G6" s="43"/>
      <c r="H6" s="43"/>
      <c r="I6" s="36">
        <f aca="true" t="shared" si="0" ref="I6:I24">SUM(C6:H6)</f>
        <v>0</v>
      </c>
      <c r="J6" s="56" t="s">
        <v>59</v>
      </c>
      <c r="K6" s="54">
        <f>IF((I6+I7+I8)&lt;4,"","○")</f>
      </c>
    </row>
    <row r="7" spans="2:11" ht="29.25" customHeight="1">
      <c r="B7" s="11" t="s">
        <v>39</v>
      </c>
      <c r="C7" s="44"/>
      <c r="D7" s="45"/>
      <c r="E7" s="46"/>
      <c r="F7" s="46"/>
      <c r="G7" s="46"/>
      <c r="H7" s="46"/>
      <c r="I7" s="37">
        <f t="shared" si="0"/>
        <v>0</v>
      </c>
      <c r="J7" s="56"/>
      <c r="K7" s="54"/>
    </row>
    <row r="8" spans="2:11" ht="29.25" customHeight="1">
      <c r="B8" s="11" t="s">
        <v>40</v>
      </c>
      <c r="C8" s="47"/>
      <c r="D8" s="45"/>
      <c r="E8" s="46"/>
      <c r="F8" s="46"/>
      <c r="G8" s="46"/>
      <c r="H8" s="46"/>
      <c r="I8" s="37">
        <f t="shared" si="0"/>
        <v>0</v>
      </c>
      <c r="J8" s="57"/>
      <c r="K8" s="55"/>
    </row>
    <row r="9" spans="2:11" ht="29.25" customHeight="1">
      <c r="B9" s="11" t="s">
        <v>41</v>
      </c>
      <c r="C9" s="44"/>
      <c r="D9" s="45"/>
      <c r="E9" s="46"/>
      <c r="F9" s="46"/>
      <c r="G9" s="46"/>
      <c r="H9" s="46"/>
      <c r="I9" s="37">
        <f t="shared" si="0"/>
        <v>0</v>
      </c>
      <c r="J9" s="58" t="s">
        <v>60</v>
      </c>
      <c r="K9" s="53">
        <f>IF((I9+I10+I11+I12+I13+I14)&lt;8,"",IF(OR(AND(I9&gt;0,I10&lt;=0,I11&lt;=0,I12&lt;=0,I13&lt;=0,I14&lt;=0),AND(I9&lt;=0,I10&gt;0,I11&lt;=0,I12&lt;=0,I13&lt;=0,I14&lt;=0),AND(I9&lt;=0,I10&lt;=0,I11&gt;0,I12&lt;=0,I13&lt;=0,I14&lt;=0),AND(I9&lt;=0,I10&lt;=0,I11&lt;=0,I12&gt;0,I13&lt;=0,I14&lt;=0),AND(I9&lt;=0,I10&lt;=0,I11&lt;=0,I12&lt;=0,I13&gt;0,I14&lt;=0),AND(I9&lt;=0,I10&lt;=0,I11&lt;=0,I12&lt;=0,I13&lt;=0,I14&gt;0)),"","○"))</f>
      </c>
    </row>
    <row r="10" spans="2:11" ht="29.25" customHeight="1">
      <c r="B10" s="11" t="s">
        <v>42</v>
      </c>
      <c r="C10" s="44"/>
      <c r="D10" s="45"/>
      <c r="E10" s="46"/>
      <c r="F10" s="46"/>
      <c r="G10" s="46"/>
      <c r="H10" s="46"/>
      <c r="I10" s="37">
        <f t="shared" si="0"/>
        <v>0</v>
      </c>
      <c r="J10" s="59"/>
      <c r="K10" s="54"/>
    </row>
    <row r="11" spans="2:11" ht="29.25" customHeight="1">
      <c r="B11" s="11" t="s">
        <v>43</v>
      </c>
      <c r="C11" s="47"/>
      <c r="D11" s="45"/>
      <c r="E11" s="46"/>
      <c r="F11" s="46"/>
      <c r="G11" s="46"/>
      <c r="H11" s="46"/>
      <c r="I11" s="37">
        <f t="shared" si="0"/>
        <v>0</v>
      </c>
      <c r="J11" s="59"/>
      <c r="K11" s="54"/>
    </row>
    <row r="12" spans="2:11" ht="29.25" customHeight="1">
      <c r="B12" s="11" t="s">
        <v>44</v>
      </c>
      <c r="C12" s="44"/>
      <c r="D12" s="45"/>
      <c r="E12" s="46"/>
      <c r="F12" s="46"/>
      <c r="G12" s="46"/>
      <c r="H12" s="46"/>
      <c r="I12" s="37">
        <f t="shared" si="0"/>
        <v>0</v>
      </c>
      <c r="J12" s="59"/>
      <c r="K12" s="54"/>
    </row>
    <row r="13" spans="2:11" ht="29.25" customHeight="1">
      <c r="B13" s="11" t="s">
        <v>45</v>
      </c>
      <c r="C13" s="44"/>
      <c r="D13" s="45"/>
      <c r="E13" s="46"/>
      <c r="F13" s="46"/>
      <c r="G13" s="46"/>
      <c r="H13" s="46"/>
      <c r="I13" s="37">
        <f t="shared" si="0"/>
        <v>0</v>
      </c>
      <c r="J13" s="59"/>
      <c r="K13" s="54"/>
    </row>
    <row r="14" spans="2:11" ht="29.25" customHeight="1">
      <c r="B14" s="11" t="s">
        <v>46</v>
      </c>
      <c r="C14" s="44"/>
      <c r="D14" s="45"/>
      <c r="E14" s="46"/>
      <c r="F14" s="46"/>
      <c r="G14" s="46"/>
      <c r="H14" s="46"/>
      <c r="I14" s="37">
        <f t="shared" si="0"/>
        <v>0</v>
      </c>
      <c r="J14" s="60"/>
      <c r="K14" s="55"/>
    </row>
    <row r="15" spans="2:11" ht="29.25" customHeight="1">
      <c r="B15" s="11" t="s">
        <v>47</v>
      </c>
      <c r="C15" s="44"/>
      <c r="D15" s="45"/>
      <c r="E15" s="46"/>
      <c r="F15" s="46"/>
      <c r="G15" s="46"/>
      <c r="H15" s="46"/>
      <c r="I15" s="37">
        <f t="shared" si="0"/>
        <v>0</v>
      </c>
      <c r="J15" s="58" t="s">
        <v>61</v>
      </c>
      <c r="K15" s="53">
        <f>IF((I15+I16)&lt;8,"",IF(I15&gt;0,IF(I16&gt;0,"○",""),""))</f>
      </c>
    </row>
    <row r="16" spans="2:11" ht="29.25" customHeight="1">
      <c r="B16" s="11" t="s">
        <v>48</v>
      </c>
      <c r="C16" s="44"/>
      <c r="D16" s="45"/>
      <c r="E16" s="46"/>
      <c r="F16" s="46"/>
      <c r="G16" s="46"/>
      <c r="H16" s="46"/>
      <c r="I16" s="37">
        <f t="shared" si="0"/>
        <v>0</v>
      </c>
      <c r="J16" s="60"/>
      <c r="K16" s="55"/>
    </row>
    <row r="17" spans="2:11" ht="29.25" customHeight="1">
      <c r="B17" s="11" t="s">
        <v>49</v>
      </c>
      <c r="C17" s="44"/>
      <c r="D17" s="45"/>
      <c r="E17" s="46"/>
      <c r="F17" s="46"/>
      <c r="G17" s="46"/>
      <c r="H17" s="46"/>
      <c r="I17" s="37">
        <f t="shared" si="0"/>
        <v>0</v>
      </c>
      <c r="J17" s="58" t="s">
        <v>61</v>
      </c>
      <c r="K17" s="53">
        <f>IF((I17+I18)&lt;8,"",IF(I17&gt;0,IF(I18&gt;0,"○",""),""))</f>
      </c>
    </row>
    <row r="18" spans="2:11" ht="29.25" customHeight="1">
      <c r="B18" s="11" t="s">
        <v>50</v>
      </c>
      <c r="C18" s="44"/>
      <c r="D18" s="45"/>
      <c r="E18" s="46"/>
      <c r="F18" s="46"/>
      <c r="G18" s="46"/>
      <c r="H18" s="46"/>
      <c r="I18" s="37">
        <f t="shared" si="0"/>
        <v>0</v>
      </c>
      <c r="J18" s="60"/>
      <c r="K18" s="55"/>
    </row>
    <row r="19" spans="2:11" ht="29.25" customHeight="1">
      <c r="B19" s="11" t="s">
        <v>51</v>
      </c>
      <c r="C19" s="44"/>
      <c r="D19" s="45"/>
      <c r="E19" s="46"/>
      <c r="F19" s="46"/>
      <c r="G19" s="46"/>
      <c r="H19" s="46"/>
      <c r="I19" s="37">
        <f t="shared" si="0"/>
        <v>0</v>
      </c>
      <c r="J19" s="58" t="s">
        <v>62</v>
      </c>
      <c r="K19" s="53">
        <f>IF((I19+I20+I21)&lt;12,"",IF(I19&gt;0,IF(I20&gt;0,IF(I21&gt;0,"○",""),""),""))</f>
      </c>
    </row>
    <row r="20" spans="2:11" ht="29.25" customHeight="1">
      <c r="B20" s="11" t="s">
        <v>52</v>
      </c>
      <c r="C20" s="44"/>
      <c r="D20" s="45"/>
      <c r="E20" s="46"/>
      <c r="F20" s="46"/>
      <c r="G20" s="46"/>
      <c r="H20" s="46"/>
      <c r="I20" s="37">
        <f t="shared" si="0"/>
        <v>0</v>
      </c>
      <c r="J20" s="59"/>
      <c r="K20" s="54"/>
    </row>
    <row r="21" spans="2:11" ht="29.25" customHeight="1">
      <c r="B21" s="11" t="s">
        <v>53</v>
      </c>
      <c r="C21" s="44"/>
      <c r="D21" s="45"/>
      <c r="E21" s="46"/>
      <c r="F21" s="46"/>
      <c r="G21" s="46"/>
      <c r="H21" s="46"/>
      <c r="I21" s="37">
        <f t="shared" si="0"/>
        <v>0</v>
      </c>
      <c r="J21" s="60"/>
      <c r="K21" s="55"/>
    </row>
    <row r="22" spans="2:11" ht="29.25" customHeight="1">
      <c r="B22" s="11" t="s">
        <v>25</v>
      </c>
      <c r="C22" s="44"/>
      <c r="D22" s="45"/>
      <c r="E22" s="46"/>
      <c r="F22" s="46"/>
      <c r="G22" s="46"/>
      <c r="H22" s="46"/>
      <c r="I22" s="37">
        <f t="shared" si="0"/>
        <v>0</v>
      </c>
      <c r="J22" s="8" t="s">
        <v>27</v>
      </c>
      <c r="K22" s="4" t="s">
        <v>54</v>
      </c>
    </row>
    <row r="23" spans="2:11" ht="29.25" customHeight="1">
      <c r="B23" s="12" t="s">
        <v>26</v>
      </c>
      <c r="C23" s="48"/>
      <c r="D23" s="49"/>
      <c r="E23" s="50"/>
      <c r="F23" s="50"/>
      <c r="G23" s="50"/>
      <c r="H23" s="50"/>
      <c r="I23" s="38">
        <f t="shared" si="0"/>
        <v>0</v>
      </c>
      <c r="J23" s="9" t="s">
        <v>63</v>
      </c>
      <c r="K23" s="31" t="str">
        <f>IF(I23&lt;=20,"○","")</f>
        <v>○</v>
      </c>
    </row>
    <row r="24" spans="2:11" ht="29.25" customHeight="1">
      <c r="B24" s="14" t="s">
        <v>19</v>
      </c>
      <c r="C24" s="21">
        <f aca="true" t="shared" si="1" ref="C24:H24">SUM(C6:C23)</f>
        <v>0</v>
      </c>
      <c r="D24" s="22">
        <f t="shared" si="1"/>
        <v>0</v>
      </c>
      <c r="E24" s="23">
        <f t="shared" si="1"/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39">
        <f t="shared" si="0"/>
        <v>0</v>
      </c>
      <c r="J24" s="21" t="s">
        <v>64</v>
      </c>
      <c r="K24" s="33">
        <f>IF(I24&lt;100,"","○")</f>
      </c>
    </row>
    <row r="25" spans="2:11" ht="32.25" customHeight="1">
      <c r="B25" s="13" t="s">
        <v>21</v>
      </c>
      <c r="C25" s="17" t="s">
        <v>29</v>
      </c>
      <c r="D25" s="18" t="s">
        <v>29</v>
      </c>
      <c r="E25" s="19" t="s">
        <v>29</v>
      </c>
      <c r="F25" s="19" t="s">
        <v>29</v>
      </c>
      <c r="G25" s="19" t="s">
        <v>29</v>
      </c>
      <c r="H25" s="19" t="s">
        <v>29</v>
      </c>
      <c r="I25" s="20" t="s">
        <v>65</v>
      </c>
      <c r="J25" s="62"/>
      <c r="K25" s="63"/>
    </row>
    <row r="26" spans="2:11" ht="30.75" customHeight="1">
      <c r="B26" s="12" t="s">
        <v>22</v>
      </c>
      <c r="C26" s="30">
        <f aca="true" t="shared" si="2" ref="C26:H26">IF(C24&gt;=10,"○","")</f>
      </c>
      <c r="D26" s="30">
        <f t="shared" si="2"/>
      </c>
      <c r="E26" s="52">
        <f t="shared" si="2"/>
      </c>
      <c r="F26" s="52">
        <f t="shared" si="2"/>
      </c>
      <c r="G26" s="52">
        <f t="shared" si="2"/>
      </c>
      <c r="H26" s="52">
        <f t="shared" si="2"/>
      </c>
      <c r="I26" s="51">
        <f>IF(I24&gt;=100,"○","")</f>
      </c>
      <c r="J26" s="64"/>
      <c r="K26" s="65"/>
    </row>
    <row r="28" ht="13.5">
      <c r="D28" s="2"/>
    </row>
    <row r="29" spans="4:10" ht="17.25">
      <c r="D29" s="34"/>
      <c r="J29" s="61" t="str">
        <f>IF(AND(C26="○",D26="○",E26="○",F26="○",G26="○",H26="○",I26="○",K6="○",K9="○",K15="○",K17="○",K19="○",K22="○"),"あり","なし")</f>
        <v>なし</v>
      </c>
    </row>
    <row r="30" ht="13.5">
      <c r="J30" s="61"/>
    </row>
    <row r="32" ht="13.5">
      <c r="K32" s="35" t="s">
        <v>37</v>
      </c>
    </row>
  </sheetData>
  <sheetProtection sheet="1"/>
  <mergeCells count="13">
    <mergeCell ref="I4:K5"/>
    <mergeCell ref="J15:J16"/>
    <mergeCell ref="J17:J18"/>
    <mergeCell ref="J19:J21"/>
    <mergeCell ref="K6:K8"/>
    <mergeCell ref="K9:K14"/>
    <mergeCell ref="K15:K16"/>
    <mergeCell ref="K17:K18"/>
    <mergeCell ref="K19:K21"/>
    <mergeCell ref="J6:J8"/>
    <mergeCell ref="J9:J14"/>
    <mergeCell ref="J29:J30"/>
    <mergeCell ref="J25:K26"/>
  </mergeCells>
  <conditionalFormatting sqref="J29:J30">
    <cfRule type="cellIs" priority="1" dxfId="1" operator="equal" stopIfTrue="1">
      <formula>"なし"</formula>
    </cfRule>
    <cfRule type="cellIs" priority="2" dxfId="0" operator="equal" stopIfTrue="1">
      <formula>"あり"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</dc:creator>
  <cp:keywords/>
  <dc:description/>
  <cp:lastModifiedBy>user</cp:lastModifiedBy>
  <cp:lastPrinted>2018-10-29T00:48:46Z</cp:lastPrinted>
  <dcterms:created xsi:type="dcterms:W3CDTF">2017-05-25T14:34:53Z</dcterms:created>
  <dcterms:modified xsi:type="dcterms:W3CDTF">2022-04-14T06:51:28Z</dcterms:modified>
  <cp:category/>
  <cp:version/>
  <cp:contentType/>
  <cp:contentStatus/>
</cp:coreProperties>
</file>